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15576" windowHeight="7932"/>
  </bookViews>
  <sheets>
    <sheet name="11 12 Turnaround time-tenders" sheetId="1" r:id="rId1"/>
  </sheets>
  <definedNames>
    <definedName name="_xlnm.Print_Area" localSheetId="0">'11 12 Turnaround time-tenders'!$A$1:$O$36</definedName>
    <definedName name="_xlnm.Print_Titles" localSheetId="0">'11 12 Turnaround time-tenders'!$1:$2</definedName>
  </definedNames>
  <calcPr calcId="145621"/>
</workbook>
</file>

<file path=xl/calcChain.xml><?xml version="1.0" encoding="utf-8"?>
<calcChain xmlns="http://schemas.openxmlformats.org/spreadsheetml/2006/main">
  <c r="O33" i="1" l="1"/>
  <c r="N33" i="1"/>
  <c r="L32" i="1"/>
  <c r="L31" i="1"/>
  <c r="L30" i="1"/>
  <c r="L29" i="1"/>
  <c r="L5" i="1"/>
  <c r="N5" i="1"/>
  <c r="O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N23" i="1"/>
  <c r="O23" i="1"/>
  <c r="L25" i="1"/>
  <c r="L26" i="1"/>
  <c r="N27" i="1"/>
  <c r="O27" i="1"/>
  <c r="L27" i="1" l="1"/>
  <c r="L33" i="1"/>
  <c r="L23" i="1"/>
  <c r="L35" i="1" l="1"/>
</calcChain>
</file>

<file path=xl/sharedStrings.xml><?xml version="1.0" encoding="utf-8"?>
<sst xmlns="http://schemas.openxmlformats.org/spreadsheetml/2006/main" count="126" uniqueCount="115">
  <si>
    <t>AVERAGE DAYS</t>
  </si>
  <si>
    <t>Q3 Validity</t>
  </si>
  <si>
    <t>Business Connexion</t>
  </si>
  <si>
    <t>Supply and delivery of disaster recovery solution</t>
  </si>
  <si>
    <t>DIN021</t>
  </si>
  <si>
    <t>WDM/2011/12-19</t>
  </si>
  <si>
    <t>Ungani Interiors</t>
  </si>
  <si>
    <t>Supply and assembly of office furniture</t>
  </si>
  <si>
    <t>DIN017</t>
  </si>
  <si>
    <t>WDM/2011/12-29</t>
  </si>
  <si>
    <t>Q2 Validity</t>
  </si>
  <si>
    <t>Keletshepile Trading Enterprise</t>
  </si>
  <si>
    <t>Development of Landfill Site in Modimolle</t>
  </si>
  <si>
    <t>SE017</t>
  </si>
  <si>
    <t>WDM/2011/12-24</t>
  </si>
  <si>
    <t>Joint Venture MOK Development Consultants CC and Plan Associates</t>
  </si>
  <si>
    <t>Thabazimbi CBD Development Plan</t>
  </si>
  <si>
    <t>LA012</t>
  </si>
  <si>
    <t>WDM/2011/12-23</t>
  </si>
  <si>
    <t>Mookgopong CBD Development Plan</t>
  </si>
  <si>
    <t>7th Question Marketing and Communications</t>
  </si>
  <si>
    <t>Production of WDM Newsletter</t>
  </si>
  <si>
    <t>CO009</t>
  </si>
  <si>
    <t>WDM/2011/12-18</t>
  </si>
  <si>
    <t>Marce Marketing CC</t>
  </si>
  <si>
    <t>Thabazimbi Hazardous Material (Hazmat) Trailer</t>
  </si>
  <si>
    <t>DM035</t>
  </si>
  <si>
    <t>WDM/2011/12-16</t>
  </si>
  <si>
    <t>Lephalale Hazardous Material (Hazmat) Trailer</t>
  </si>
  <si>
    <t>DM031</t>
  </si>
  <si>
    <t>WDM/2011/12-15</t>
  </si>
  <si>
    <t>Fire Raiders (Pty) Ltd</t>
  </si>
  <si>
    <t>Modimolle - Meduim Double Cab Rapid Intervention Vehicle (RIV)</t>
  </si>
  <si>
    <t>DM038</t>
  </si>
  <si>
    <t>WDM/2011/12-14</t>
  </si>
  <si>
    <t>Fire and Emergency Vehicle (Pty) Ltd</t>
  </si>
  <si>
    <t>Water Tanker (10 000 Litres)</t>
  </si>
  <si>
    <t>DM036</t>
  </si>
  <si>
    <t>WDM/2011/12-13</t>
  </si>
  <si>
    <t>4X4 Double Cab Meduim Pumper and Mounted Fire Fighting Equipment - Belabela</t>
  </si>
  <si>
    <t>DM037</t>
  </si>
  <si>
    <t>WDM/2011/12-11</t>
  </si>
  <si>
    <t>Refurbishment of Unimog Fire Engine - Mogalakwena</t>
  </si>
  <si>
    <t>DM034</t>
  </si>
  <si>
    <t>WDM/2011/12-10</t>
  </si>
  <si>
    <t>Refurbishment of Toyota Dyna - Mogalakwena</t>
  </si>
  <si>
    <t>DM033</t>
  </si>
  <si>
    <t>WDM/2011/12-09</t>
  </si>
  <si>
    <t>Joint Venture Golden Dividend 187 (Pty) Ltd and Sunset Bay Skin and Body Clinic</t>
  </si>
  <si>
    <t>Refurbishment of Mogalakwena Standby Diesel Generator</t>
  </si>
  <si>
    <t>DM032</t>
  </si>
  <si>
    <t>WDM/2011/12-08</t>
  </si>
  <si>
    <t>Refurbishment of 4X4 Toyota Land Cruiser Fire Fighting Vehicle and new mounted Equipment - Mookgopong</t>
  </si>
  <si>
    <t>DM016</t>
  </si>
  <si>
    <t>WDM/2011/12-07</t>
  </si>
  <si>
    <t>IBL Fire Fighting Equipment CC</t>
  </si>
  <si>
    <t>Fire Fighting Equipment</t>
  </si>
  <si>
    <t>DM011</t>
  </si>
  <si>
    <t>WDM/2011/12-04</t>
  </si>
  <si>
    <t>Badiredi Travel</t>
  </si>
  <si>
    <t>Provision of Travelling Agency  (3 years contract)</t>
  </si>
  <si>
    <t>03-15151, etc</t>
  </si>
  <si>
    <t>WDM/2011/12-02</t>
  </si>
  <si>
    <t>Verveen Attorneys</t>
  </si>
  <si>
    <t>Provision of Legal Sevices (3 years contract)</t>
  </si>
  <si>
    <t>0315150</t>
  </si>
  <si>
    <t>WDM/2011/12-01</t>
  </si>
  <si>
    <t>McCarthy Mercedes Benz Fountains</t>
  </si>
  <si>
    <t>Mayoral  Vehicle</t>
  </si>
  <si>
    <t>DIN17</t>
  </si>
  <si>
    <t>WDM/2011/12/L1</t>
  </si>
  <si>
    <t>BEE Premium paid</t>
  </si>
  <si>
    <t>Amount Awarded (VAT Excl)</t>
  </si>
  <si>
    <t>Service Provider/ Contractor</t>
  </si>
  <si>
    <t>VALIDITY PERIOD</t>
  </si>
  <si>
    <t>Date Awarded</t>
  </si>
  <si>
    <t>BAC</t>
  </si>
  <si>
    <t>BEC</t>
  </si>
  <si>
    <t>Closing dates</t>
  </si>
  <si>
    <t>Advert date</t>
  </si>
  <si>
    <t>BSC</t>
  </si>
  <si>
    <t>Bidders tendered</t>
  </si>
  <si>
    <t>Project Description</t>
  </si>
  <si>
    <t>IDP Project #</t>
  </si>
  <si>
    <t>Tender Number</t>
  </si>
  <si>
    <t>NO</t>
  </si>
  <si>
    <t>WDM/2011/12-26</t>
  </si>
  <si>
    <t>RS21</t>
  </si>
  <si>
    <t>Completion of Modimolle Ring Road-Phagameng</t>
  </si>
  <si>
    <t>Mafafo Building Construction CC</t>
  </si>
  <si>
    <t>WDM/2011/12-25</t>
  </si>
  <si>
    <t>RS40</t>
  </si>
  <si>
    <t>Completion of Bela-Bela Street Paving- Radium ( Masakhane</t>
  </si>
  <si>
    <t>Mmamokgoshi Construction</t>
  </si>
  <si>
    <t>WDM/2011/12-28</t>
  </si>
  <si>
    <t>DN039</t>
  </si>
  <si>
    <t xml:space="preserve">Audit Information Technology </t>
  </si>
  <si>
    <t>Sema Integrated Risk Solution</t>
  </si>
  <si>
    <t>WDM/2011/12-30</t>
  </si>
  <si>
    <t>015170/015203/ 017870</t>
  </si>
  <si>
    <t>Provision of security services</t>
  </si>
  <si>
    <t>Triotic Protection Services</t>
  </si>
  <si>
    <t>Q4 Validity</t>
  </si>
  <si>
    <t>Q1 Validity</t>
  </si>
  <si>
    <t>WDM/2011/12-22</t>
  </si>
  <si>
    <t>Year Tender Turn Around Validity Period</t>
  </si>
  <si>
    <t xml:space="preserve">Reccommended / Not recommended </t>
  </si>
  <si>
    <t>Approved / Not approved</t>
  </si>
  <si>
    <t>_________________</t>
  </si>
  <si>
    <t>_____________________</t>
  </si>
  <si>
    <t>Nadine Laubscher</t>
  </si>
  <si>
    <t>Mokopane Letsoalo</t>
  </si>
  <si>
    <t>CFO</t>
  </si>
  <si>
    <t>MM</t>
  </si>
  <si>
    <t>WDM TENDERS TURN AROUND TIME FOR APPOINTMENTS FOR THE FINANCIAL YEAR  2011/2012 FROM 1 JULY 2011 - 30 JUNE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</si>
</sst>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&quot;R&quot;\ #,##0.00"/>
    <numFmt numFmtId="166" formatCode="&quot;R&quot;\ #,##0"/>
    <numFmt numFmtId="167" formatCode="_([$SAR]\ * #,##0.00_);_([$SAR]\ * \(#,##0.00\);_([$SAR]\ * &quot;-&quot;??_);_(@_)"/>
    <numFmt numFmtId="168" formatCode="_ [$R-46C]\ * #,##0.00_ ;_ [$R-46C]\ * \-#,##0.00_ ;_ [$R-46C]\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1">
    <xf numFmtId="0" fontId="0" fillId="0" borderId="0" xfId="0"/>
    <xf numFmtId="0" fontId="0" fillId="0" borderId="0" xfId="0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66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64" fontId="0" fillId="0" borderId="2" xfId="0" applyNumberFormat="1" applyFont="1" applyFill="1" applyBorder="1"/>
    <xf numFmtId="0" fontId="0" fillId="0" borderId="2" xfId="0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5" fontId="4" fillId="0" borderId="2" xfId="0" applyNumberFormat="1" applyFont="1" applyFill="1" applyBorder="1" applyAlignment="1">
      <alignment horizontal="center" vertical="center"/>
    </xf>
    <xf numFmtId="15" fontId="4" fillId="0" borderId="2" xfId="0" applyNumberFormat="1" applyFont="1" applyFill="1" applyBorder="1" applyAlignment="1">
      <alignment horizontal="center" vertical="center" wrapText="1"/>
    </xf>
    <xf numFmtId="15" fontId="4" fillId="0" borderId="2" xfId="0" applyNumberFormat="1" applyFont="1" applyFill="1" applyBorder="1" applyAlignment="1">
      <alignment horizontal="left" vertical="center"/>
    </xf>
    <xf numFmtId="15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6" fontId="0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2" xfId="0" quotePrefix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wrapText="1"/>
    </xf>
    <xf numFmtId="164" fontId="7" fillId="0" borderId="2" xfId="0" applyNumberFormat="1" applyFont="1" applyFill="1" applyBorder="1" applyAlignment="1">
      <alignment horizontal="right"/>
    </xf>
    <xf numFmtId="15" fontId="1" fillId="0" borderId="2" xfId="0" applyNumberFormat="1" applyFont="1" applyBorder="1" applyAlignment="1">
      <alignment horizontal="center" vertical="center" wrapText="1"/>
    </xf>
    <xf numFmtId="167" fontId="0" fillId="0" borderId="0" xfId="0" applyNumberFormat="1" applyAlignment="1">
      <alignment vertical="center" wrapText="1"/>
    </xf>
    <xf numFmtId="167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7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15" fontId="4" fillId="0" borderId="2" xfId="0" applyNumberFormat="1" applyFont="1" applyBorder="1" applyAlignment="1">
      <alignment horizontal="left" vertical="center"/>
    </xf>
    <xf numFmtId="15" fontId="4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 wrapText="1"/>
    </xf>
    <xf numFmtId="15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8" fontId="3" fillId="0" borderId="0" xfId="0" applyNumberFormat="1" applyFont="1" applyFill="1"/>
    <xf numFmtId="0" fontId="3" fillId="0" borderId="0" xfId="0" applyFont="1" applyFill="1" applyAlignment="1">
      <alignment horizontal="left"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167" fontId="3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view="pageBreakPreview" topLeftCell="A28" zoomScale="85" zoomScaleSheetLayoutView="85" workbookViewId="0">
      <selection activeCell="E43" sqref="E43"/>
    </sheetView>
  </sheetViews>
  <sheetFormatPr defaultColWidth="9.109375" defaultRowHeight="14.4" x14ac:dyDescent="0.3"/>
  <cols>
    <col min="1" max="1" width="4" style="5" customWidth="1"/>
    <col min="2" max="2" width="19.33203125" style="1" customWidth="1"/>
    <col min="3" max="3" width="8.44140625" style="1" customWidth="1"/>
    <col min="4" max="4" width="25.44140625" style="4" customWidth="1"/>
    <col min="5" max="5" width="9.33203125" style="4" customWidth="1"/>
    <col min="6" max="6" width="9.88671875" style="4" bestFit="1" customWidth="1"/>
    <col min="7" max="7" width="10" style="4" customWidth="1"/>
    <col min="8" max="9" width="9.88671875" style="4" bestFit="1" customWidth="1"/>
    <col min="10" max="10" width="10" style="4" bestFit="1" customWidth="1"/>
    <col min="11" max="11" width="10.109375" style="4" customWidth="1"/>
    <col min="12" max="12" width="9" style="3" customWidth="1"/>
    <col min="13" max="13" width="16.5546875" style="1" customWidth="1"/>
    <col min="14" max="14" width="12" style="2" customWidth="1"/>
    <col min="15" max="15" width="8.88671875" style="43" customWidth="1"/>
    <col min="16" max="16384" width="9.109375" style="1"/>
  </cols>
  <sheetData>
    <row r="1" spans="1:15" ht="30.75" customHeight="1" x14ac:dyDescent="0.3">
      <c r="A1" s="68" t="s">
        <v>114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s="5" customFormat="1" ht="43.2" x14ac:dyDescent="0.3">
      <c r="A2" s="37" t="s">
        <v>85</v>
      </c>
      <c r="B2" s="37" t="s">
        <v>84</v>
      </c>
      <c r="C2" s="37" t="s">
        <v>83</v>
      </c>
      <c r="D2" s="37" t="s">
        <v>82</v>
      </c>
      <c r="E2" s="37" t="s">
        <v>81</v>
      </c>
      <c r="F2" s="37" t="s">
        <v>80</v>
      </c>
      <c r="G2" s="37" t="s">
        <v>79</v>
      </c>
      <c r="H2" s="37" t="s">
        <v>78</v>
      </c>
      <c r="I2" s="37" t="s">
        <v>77</v>
      </c>
      <c r="J2" s="37" t="s">
        <v>76</v>
      </c>
      <c r="K2" s="37" t="s">
        <v>75</v>
      </c>
      <c r="L2" s="46" t="s">
        <v>74</v>
      </c>
      <c r="M2" s="37" t="s">
        <v>73</v>
      </c>
      <c r="N2" s="47" t="s">
        <v>72</v>
      </c>
      <c r="O2" s="48" t="s">
        <v>71</v>
      </c>
    </row>
    <row r="3" spans="1:15" s="17" customFormat="1" ht="43.2" x14ac:dyDescent="0.3">
      <c r="A3" s="49">
        <v>1</v>
      </c>
      <c r="B3" s="31" t="s">
        <v>70</v>
      </c>
      <c r="C3" s="25" t="s">
        <v>69</v>
      </c>
      <c r="D3" s="31" t="s">
        <v>68</v>
      </c>
      <c r="E3" s="25">
        <v>2</v>
      </c>
      <c r="F3" s="24">
        <v>40736</v>
      </c>
      <c r="G3" s="24">
        <v>40753</v>
      </c>
      <c r="H3" s="50">
        <v>40743</v>
      </c>
      <c r="I3" s="51">
        <v>40745</v>
      </c>
      <c r="J3" s="51">
        <v>40753</v>
      </c>
      <c r="K3" s="51">
        <v>40772</v>
      </c>
      <c r="L3" s="20">
        <v>28</v>
      </c>
      <c r="M3" s="31" t="s">
        <v>67</v>
      </c>
      <c r="N3" s="52">
        <v>707476.5</v>
      </c>
      <c r="O3" s="27">
        <v>0</v>
      </c>
    </row>
    <row r="4" spans="1:15" s="17" customFormat="1" x14ac:dyDescent="0.3">
      <c r="A4" s="49"/>
      <c r="B4" s="31"/>
      <c r="C4" s="25"/>
      <c r="D4" s="31"/>
      <c r="E4" s="25"/>
      <c r="F4" s="24"/>
      <c r="G4" s="24"/>
      <c r="H4" s="50"/>
      <c r="I4" s="51"/>
      <c r="J4" s="51"/>
      <c r="K4" s="51"/>
      <c r="L4" s="20"/>
      <c r="M4" s="31"/>
      <c r="N4" s="52"/>
      <c r="O4" s="27"/>
    </row>
    <row r="5" spans="1:15" s="12" customFormat="1" ht="28.8" x14ac:dyDescent="0.3">
      <c r="A5" s="37"/>
      <c r="B5" s="16"/>
      <c r="C5" s="16"/>
      <c r="D5" s="16" t="s">
        <v>103</v>
      </c>
      <c r="E5" s="16"/>
      <c r="F5" s="16"/>
      <c r="G5" s="16"/>
      <c r="H5" s="16"/>
      <c r="I5" s="16"/>
      <c r="J5" s="16"/>
      <c r="K5" s="16" t="s">
        <v>0</v>
      </c>
      <c r="L5" s="15">
        <f>SUM(L3:L4)/1</f>
        <v>28</v>
      </c>
      <c r="M5" s="16"/>
      <c r="N5" s="36">
        <f>SUM(N3:N4)</f>
        <v>707476.5</v>
      </c>
      <c r="O5" s="27">
        <f>SUM(O3:O4)</f>
        <v>0</v>
      </c>
    </row>
    <row r="6" spans="1:15" x14ac:dyDescent="0.3">
      <c r="A6" s="34"/>
      <c r="B6" s="34"/>
      <c r="C6" s="34"/>
      <c r="D6" s="35"/>
      <c r="E6" s="35"/>
      <c r="F6" s="35"/>
      <c r="G6" s="35"/>
      <c r="H6" s="35"/>
      <c r="I6" s="35"/>
      <c r="J6" s="35"/>
      <c r="K6" s="35"/>
      <c r="L6" s="34"/>
      <c r="M6" s="34"/>
      <c r="N6" s="33"/>
      <c r="O6" s="33"/>
    </row>
    <row r="7" spans="1:15" s="7" customFormat="1" ht="28.8" x14ac:dyDescent="0.3">
      <c r="A7" s="25">
        <v>1</v>
      </c>
      <c r="B7" s="21" t="s">
        <v>66</v>
      </c>
      <c r="C7" s="32" t="s">
        <v>65</v>
      </c>
      <c r="D7" s="29" t="s">
        <v>64</v>
      </c>
      <c r="E7" s="25">
        <v>16</v>
      </c>
      <c r="F7" s="24">
        <v>40731</v>
      </c>
      <c r="G7" s="24">
        <v>40748</v>
      </c>
      <c r="H7" s="23">
        <v>40779</v>
      </c>
      <c r="I7" s="22">
        <v>40855</v>
      </c>
      <c r="J7" s="22">
        <v>40836</v>
      </c>
      <c r="K7" s="21">
        <v>40869</v>
      </c>
      <c r="L7" s="20">
        <f t="shared" ref="L7:L21" si="0">K7-H7</f>
        <v>90</v>
      </c>
      <c r="M7" s="29" t="s">
        <v>63</v>
      </c>
      <c r="N7" s="27">
        <v>900000</v>
      </c>
      <c r="O7" s="27">
        <v>0</v>
      </c>
    </row>
    <row r="8" spans="1:15" s="17" customFormat="1" ht="43.2" x14ac:dyDescent="0.3">
      <c r="A8" s="25">
        <v>2</v>
      </c>
      <c r="B8" s="21" t="s">
        <v>62</v>
      </c>
      <c r="C8" s="32" t="s">
        <v>61</v>
      </c>
      <c r="D8" s="29" t="s">
        <v>60</v>
      </c>
      <c r="E8" s="25">
        <v>10</v>
      </c>
      <c r="F8" s="24">
        <v>40731</v>
      </c>
      <c r="G8" s="24">
        <v>40748</v>
      </c>
      <c r="H8" s="23">
        <v>40779</v>
      </c>
      <c r="I8" s="22">
        <v>40805</v>
      </c>
      <c r="J8" s="22">
        <v>40836</v>
      </c>
      <c r="K8" s="21">
        <v>40848</v>
      </c>
      <c r="L8" s="20">
        <f t="shared" si="0"/>
        <v>69</v>
      </c>
      <c r="M8" s="29" t="s">
        <v>59</v>
      </c>
      <c r="N8" s="27">
        <v>7500000</v>
      </c>
      <c r="O8" s="27">
        <v>0</v>
      </c>
    </row>
    <row r="9" spans="1:15" s="28" customFormat="1" ht="28.8" x14ac:dyDescent="0.3">
      <c r="A9" s="25">
        <v>3</v>
      </c>
      <c r="B9" s="21" t="s">
        <v>58</v>
      </c>
      <c r="C9" s="30" t="s">
        <v>57</v>
      </c>
      <c r="D9" s="29" t="s">
        <v>56</v>
      </c>
      <c r="E9" s="25">
        <v>9</v>
      </c>
      <c r="F9" s="24">
        <v>40756</v>
      </c>
      <c r="G9" s="24">
        <v>40762</v>
      </c>
      <c r="H9" s="23">
        <v>40781</v>
      </c>
      <c r="I9" s="22">
        <v>40822</v>
      </c>
      <c r="J9" s="22">
        <v>40864</v>
      </c>
      <c r="K9" s="21">
        <v>40868</v>
      </c>
      <c r="L9" s="20">
        <f t="shared" si="0"/>
        <v>87</v>
      </c>
      <c r="M9" s="29" t="s">
        <v>55</v>
      </c>
      <c r="N9" s="27">
        <v>668065</v>
      </c>
      <c r="O9" s="27">
        <v>0</v>
      </c>
    </row>
    <row r="10" spans="1:15" s="28" customFormat="1" ht="57.6" x14ac:dyDescent="0.3">
      <c r="A10" s="25">
        <v>4</v>
      </c>
      <c r="B10" s="21" t="s">
        <v>54</v>
      </c>
      <c r="C10" s="30" t="s">
        <v>53</v>
      </c>
      <c r="D10" s="29" t="s">
        <v>52</v>
      </c>
      <c r="E10" s="25">
        <v>5</v>
      </c>
      <c r="F10" s="24">
        <v>40756</v>
      </c>
      <c r="G10" s="24">
        <v>40762</v>
      </c>
      <c r="H10" s="23">
        <v>40780</v>
      </c>
      <c r="I10" s="22">
        <v>40822</v>
      </c>
      <c r="J10" s="22">
        <v>40865</v>
      </c>
      <c r="K10" s="21">
        <v>40869</v>
      </c>
      <c r="L10" s="20">
        <f t="shared" si="0"/>
        <v>89</v>
      </c>
      <c r="M10" s="29" t="s">
        <v>24</v>
      </c>
      <c r="N10" s="27">
        <v>305127.82456140348</v>
      </c>
      <c r="O10" s="27">
        <v>0</v>
      </c>
    </row>
    <row r="11" spans="1:15" s="28" customFormat="1" ht="72" x14ac:dyDescent="0.3">
      <c r="A11" s="25">
        <v>5</v>
      </c>
      <c r="B11" s="21" t="s">
        <v>51</v>
      </c>
      <c r="C11" s="30" t="s">
        <v>50</v>
      </c>
      <c r="D11" s="29" t="s">
        <v>49</v>
      </c>
      <c r="E11" s="25">
        <v>1</v>
      </c>
      <c r="F11" s="24">
        <v>40756</v>
      </c>
      <c r="G11" s="24">
        <v>40762</v>
      </c>
      <c r="H11" s="23">
        <v>40780</v>
      </c>
      <c r="I11" s="22">
        <v>40822</v>
      </c>
      <c r="J11" s="22">
        <v>40865</v>
      </c>
      <c r="K11" s="21">
        <v>40869</v>
      </c>
      <c r="L11" s="20">
        <f t="shared" si="0"/>
        <v>89</v>
      </c>
      <c r="M11" s="29" t="s">
        <v>48</v>
      </c>
      <c r="N11" s="27">
        <v>95000</v>
      </c>
      <c r="O11" s="27">
        <v>0</v>
      </c>
    </row>
    <row r="12" spans="1:15" s="28" customFormat="1" ht="28.8" x14ac:dyDescent="0.3">
      <c r="A12" s="25">
        <v>6</v>
      </c>
      <c r="B12" s="21" t="s">
        <v>47</v>
      </c>
      <c r="C12" s="30" t="s">
        <v>46</v>
      </c>
      <c r="D12" s="29" t="s">
        <v>45</v>
      </c>
      <c r="E12" s="25">
        <v>3</v>
      </c>
      <c r="F12" s="24">
        <v>40756</v>
      </c>
      <c r="G12" s="24">
        <v>40762</v>
      </c>
      <c r="H12" s="23">
        <v>40780</v>
      </c>
      <c r="I12" s="22">
        <v>40820</v>
      </c>
      <c r="J12" s="22">
        <v>40865</v>
      </c>
      <c r="K12" s="21">
        <v>40869</v>
      </c>
      <c r="L12" s="20">
        <f t="shared" si="0"/>
        <v>89</v>
      </c>
      <c r="M12" s="29" t="s">
        <v>24</v>
      </c>
      <c r="N12" s="27">
        <v>82315.956140350871</v>
      </c>
      <c r="O12" s="27">
        <v>0</v>
      </c>
    </row>
    <row r="13" spans="1:15" s="28" customFormat="1" ht="54" customHeight="1" x14ac:dyDescent="0.3">
      <c r="A13" s="25">
        <v>7</v>
      </c>
      <c r="B13" s="21" t="s">
        <v>44</v>
      </c>
      <c r="C13" s="30" t="s">
        <v>43</v>
      </c>
      <c r="D13" s="29" t="s">
        <v>42</v>
      </c>
      <c r="E13" s="25">
        <v>3</v>
      </c>
      <c r="F13" s="24">
        <v>40756</v>
      </c>
      <c r="G13" s="24">
        <v>40762</v>
      </c>
      <c r="H13" s="23">
        <v>40780</v>
      </c>
      <c r="I13" s="22">
        <v>40820</v>
      </c>
      <c r="J13" s="22">
        <v>40865</v>
      </c>
      <c r="K13" s="21">
        <v>40869</v>
      </c>
      <c r="L13" s="20">
        <f t="shared" si="0"/>
        <v>89</v>
      </c>
      <c r="M13" s="29" t="s">
        <v>24</v>
      </c>
      <c r="N13" s="27">
        <v>354090.78947368421</v>
      </c>
      <c r="O13" s="27">
        <v>0</v>
      </c>
    </row>
    <row r="14" spans="1:15" s="28" customFormat="1" ht="65.25" customHeight="1" x14ac:dyDescent="0.3">
      <c r="A14" s="25">
        <v>8</v>
      </c>
      <c r="B14" s="21" t="s">
        <v>41</v>
      </c>
      <c r="C14" s="26" t="s">
        <v>40</v>
      </c>
      <c r="D14" s="29" t="s">
        <v>39</v>
      </c>
      <c r="E14" s="25">
        <v>6</v>
      </c>
      <c r="F14" s="24">
        <v>40756</v>
      </c>
      <c r="G14" s="24">
        <v>40762</v>
      </c>
      <c r="H14" s="23">
        <v>40780</v>
      </c>
      <c r="I14" s="22">
        <v>40821</v>
      </c>
      <c r="J14" s="22">
        <v>40865</v>
      </c>
      <c r="K14" s="21">
        <v>40869</v>
      </c>
      <c r="L14" s="20">
        <f t="shared" si="0"/>
        <v>89</v>
      </c>
      <c r="M14" s="31" t="s">
        <v>31</v>
      </c>
      <c r="N14" s="27">
        <v>1689608.7982456139</v>
      </c>
      <c r="O14" s="27">
        <v>0</v>
      </c>
    </row>
    <row r="15" spans="1:15" s="28" customFormat="1" ht="43.2" x14ac:dyDescent="0.3">
      <c r="A15" s="25">
        <v>9</v>
      </c>
      <c r="B15" s="21" t="s">
        <v>38</v>
      </c>
      <c r="C15" s="30" t="s">
        <v>37</v>
      </c>
      <c r="D15" s="29" t="s">
        <v>36</v>
      </c>
      <c r="E15" s="25">
        <v>7</v>
      </c>
      <c r="F15" s="24">
        <v>40756</v>
      </c>
      <c r="G15" s="24">
        <v>40762</v>
      </c>
      <c r="H15" s="23">
        <v>40780</v>
      </c>
      <c r="I15" s="22">
        <v>40821</v>
      </c>
      <c r="J15" s="22">
        <v>40865</v>
      </c>
      <c r="K15" s="21">
        <v>40869</v>
      </c>
      <c r="L15" s="20">
        <f t="shared" si="0"/>
        <v>89</v>
      </c>
      <c r="M15" s="29" t="s">
        <v>35</v>
      </c>
      <c r="N15" s="27">
        <v>1095600</v>
      </c>
      <c r="O15" s="27">
        <v>0</v>
      </c>
    </row>
    <row r="16" spans="1:15" s="28" customFormat="1" ht="43.2" x14ac:dyDescent="0.3">
      <c r="A16" s="25">
        <v>10</v>
      </c>
      <c r="B16" s="21" t="s">
        <v>34</v>
      </c>
      <c r="C16" s="30" t="s">
        <v>33</v>
      </c>
      <c r="D16" s="29" t="s">
        <v>32</v>
      </c>
      <c r="E16" s="25">
        <v>6</v>
      </c>
      <c r="F16" s="24">
        <v>40756</v>
      </c>
      <c r="G16" s="24">
        <v>40762</v>
      </c>
      <c r="H16" s="23">
        <v>40780</v>
      </c>
      <c r="I16" s="22">
        <v>40821</v>
      </c>
      <c r="J16" s="22">
        <v>40865</v>
      </c>
      <c r="K16" s="21">
        <v>40890</v>
      </c>
      <c r="L16" s="20">
        <f t="shared" si="0"/>
        <v>110</v>
      </c>
      <c r="M16" s="31" t="s">
        <v>31</v>
      </c>
      <c r="N16" s="27">
        <v>1136520.149122807</v>
      </c>
      <c r="O16" s="27">
        <v>0</v>
      </c>
    </row>
    <row r="17" spans="1:17" s="28" customFormat="1" ht="48.75" customHeight="1" x14ac:dyDescent="0.3">
      <c r="A17" s="25">
        <v>11</v>
      </c>
      <c r="B17" s="21" t="s">
        <v>30</v>
      </c>
      <c r="C17" s="30" t="s">
        <v>29</v>
      </c>
      <c r="D17" s="29" t="s">
        <v>28</v>
      </c>
      <c r="E17" s="25">
        <v>7</v>
      </c>
      <c r="F17" s="24">
        <v>40756</v>
      </c>
      <c r="G17" s="24">
        <v>40762</v>
      </c>
      <c r="H17" s="23">
        <v>40781</v>
      </c>
      <c r="I17" s="22">
        <v>40821</v>
      </c>
      <c r="J17" s="22">
        <v>40865</v>
      </c>
      <c r="K17" s="21">
        <v>40869</v>
      </c>
      <c r="L17" s="20">
        <f t="shared" si="0"/>
        <v>88</v>
      </c>
      <c r="M17" s="29" t="s">
        <v>24</v>
      </c>
      <c r="N17" s="27">
        <v>386720</v>
      </c>
      <c r="O17" s="27">
        <v>0</v>
      </c>
    </row>
    <row r="18" spans="1:17" s="28" customFormat="1" ht="28.8" x14ac:dyDescent="0.3">
      <c r="A18" s="25">
        <v>12</v>
      </c>
      <c r="B18" s="21" t="s">
        <v>27</v>
      </c>
      <c r="C18" s="30" t="s">
        <v>26</v>
      </c>
      <c r="D18" s="29" t="s">
        <v>25</v>
      </c>
      <c r="E18" s="25">
        <v>8</v>
      </c>
      <c r="F18" s="24">
        <v>40756</v>
      </c>
      <c r="G18" s="24">
        <v>40762</v>
      </c>
      <c r="H18" s="23">
        <v>40781</v>
      </c>
      <c r="I18" s="22">
        <v>40821</v>
      </c>
      <c r="J18" s="22">
        <v>40865</v>
      </c>
      <c r="K18" s="21">
        <v>40869</v>
      </c>
      <c r="L18" s="20">
        <f t="shared" si="0"/>
        <v>88</v>
      </c>
      <c r="M18" s="29" t="s">
        <v>24</v>
      </c>
      <c r="N18" s="27">
        <v>386720</v>
      </c>
      <c r="O18" s="27">
        <v>0</v>
      </c>
    </row>
    <row r="19" spans="1:17" s="28" customFormat="1" ht="43.2" x14ac:dyDescent="0.3">
      <c r="A19" s="25">
        <v>13</v>
      </c>
      <c r="B19" s="21" t="s">
        <v>23</v>
      </c>
      <c r="C19" s="30" t="s">
        <v>22</v>
      </c>
      <c r="D19" s="29" t="s">
        <v>21</v>
      </c>
      <c r="E19" s="25">
        <v>7</v>
      </c>
      <c r="F19" s="24">
        <v>40750</v>
      </c>
      <c r="G19" s="24">
        <v>40762</v>
      </c>
      <c r="H19" s="23">
        <v>40784</v>
      </c>
      <c r="I19" s="22">
        <v>40819</v>
      </c>
      <c r="J19" s="22">
        <v>40865</v>
      </c>
      <c r="K19" s="21">
        <v>40869</v>
      </c>
      <c r="L19" s="20">
        <f t="shared" si="0"/>
        <v>85</v>
      </c>
      <c r="M19" s="29" t="s">
        <v>20</v>
      </c>
      <c r="N19" s="27">
        <v>431644</v>
      </c>
      <c r="O19" s="27">
        <v>0</v>
      </c>
    </row>
    <row r="20" spans="1:17" s="28" customFormat="1" ht="72" x14ac:dyDescent="0.3">
      <c r="A20" s="25">
        <v>14</v>
      </c>
      <c r="B20" s="21" t="s">
        <v>104</v>
      </c>
      <c r="C20" s="30" t="s">
        <v>17</v>
      </c>
      <c r="D20" s="29" t="s">
        <v>19</v>
      </c>
      <c r="E20" s="25">
        <v>13</v>
      </c>
      <c r="F20" s="24">
        <v>40765</v>
      </c>
      <c r="G20" s="24">
        <v>40769</v>
      </c>
      <c r="H20" s="23">
        <v>40788</v>
      </c>
      <c r="I20" s="22">
        <v>40826</v>
      </c>
      <c r="J20" s="21">
        <v>40891</v>
      </c>
      <c r="K20" s="21">
        <v>40891</v>
      </c>
      <c r="L20" s="20">
        <f t="shared" si="0"/>
        <v>103</v>
      </c>
      <c r="M20" s="29" t="s">
        <v>15</v>
      </c>
      <c r="N20" s="27">
        <v>415000</v>
      </c>
      <c r="O20" s="27">
        <v>0</v>
      </c>
    </row>
    <row r="21" spans="1:17" s="28" customFormat="1" ht="72" x14ac:dyDescent="0.3">
      <c r="A21" s="25">
        <v>15</v>
      </c>
      <c r="B21" s="21" t="s">
        <v>18</v>
      </c>
      <c r="C21" s="30" t="s">
        <v>17</v>
      </c>
      <c r="D21" s="29" t="s">
        <v>16</v>
      </c>
      <c r="E21" s="25">
        <v>12</v>
      </c>
      <c r="F21" s="24">
        <v>40765</v>
      </c>
      <c r="G21" s="24">
        <v>40769</v>
      </c>
      <c r="H21" s="23">
        <v>40788</v>
      </c>
      <c r="I21" s="22">
        <v>40826</v>
      </c>
      <c r="J21" s="21">
        <v>40891</v>
      </c>
      <c r="K21" s="21">
        <v>40891</v>
      </c>
      <c r="L21" s="20">
        <f t="shared" si="0"/>
        <v>103</v>
      </c>
      <c r="M21" s="29" t="s">
        <v>15</v>
      </c>
      <c r="N21" s="27">
        <v>403508.77192982455</v>
      </c>
      <c r="O21" s="27">
        <v>0</v>
      </c>
    </row>
    <row r="22" spans="1:17" s="28" customFormat="1" ht="28.8" x14ac:dyDescent="0.3">
      <c r="A22" s="25">
        <v>16</v>
      </c>
      <c r="B22" s="21" t="s">
        <v>14</v>
      </c>
      <c r="C22" s="30" t="s">
        <v>13</v>
      </c>
      <c r="D22" s="29" t="s">
        <v>12</v>
      </c>
      <c r="E22" s="25">
        <v>6</v>
      </c>
      <c r="F22" s="24">
        <v>40753</v>
      </c>
      <c r="G22" s="24">
        <v>40804</v>
      </c>
      <c r="H22" s="23">
        <v>40823</v>
      </c>
      <c r="I22" s="22">
        <v>40805</v>
      </c>
      <c r="J22" s="23">
        <v>40865</v>
      </c>
      <c r="K22" s="21">
        <v>40869</v>
      </c>
      <c r="L22" s="20">
        <f>K22-J22</f>
        <v>4</v>
      </c>
      <c r="M22" s="29" t="s">
        <v>11</v>
      </c>
      <c r="N22" s="27">
        <v>1525105</v>
      </c>
      <c r="O22" s="27">
        <v>0</v>
      </c>
    </row>
    <row r="23" spans="1:17" s="12" customFormat="1" ht="28.8" x14ac:dyDescent="0.3">
      <c r="A23" s="53"/>
      <c r="B23" s="14"/>
      <c r="C23" s="14"/>
      <c r="D23" s="16" t="s">
        <v>10</v>
      </c>
      <c r="E23" s="14"/>
      <c r="F23" s="14"/>
      <c r="G23" s="14"/>
      <c r="H23" s="14"/>
      <c r="I23" s="14"/>
      <c r="J23" s="14"/>
      <c r="K23" s="16" t="s">
        <v>0</v>
      </c>
      <c r="L23" s="15">
        <f>SUM(L7:L22)/16</f>
        <v>85.0625</v>
      </c>
      <c r="M23" s="14"/>
      <c r="N23" s="13">
        <f>SUM(N7:N22)</f>
        <v>17375026.289473683</v>
      </c>
      <c r="O23" s="27">
        <f>SUM(O7:O22)</f>
        <v>0</v>
      </c>
    </row>
    <row r="24" spans="1:17" x14ac:dyDescent="0.3">
      <c r="A24" s="34"/>
      <c r="B24" s="34"/>
      <c r="C24" s="34"/>
      <c r="D24" s="35"/>
      <c r="E24" s="35"/>
      <c r="F24" s="35"/>
      <c r="G24" s="35"/>
      <c r="H24" s="35"/>
      <c r="I24" s="35"/>
      <c r="J24" s="35"/>
      <c r="K24" s="35"/>
      <c r="L24" s="34"/>
      <c r="M24" s="34"/>
      <c r="N24" s="33"/>
      <c r="O24" s="33"/>
    </row>
    <row r="25" spans="1:17" s="7" customFormat="1" ht="28.8" x14ac:dyDescent="0.3">
      <c r="A25" s="25">
        <v>1</v>
      </c>
      <c r="B25" s="21" t="s">
        <v>9</v>
      </c>
      <c r="C25" s="26" t="s">
        <v>8</v>
      </c>
      <c r="D25" s="19" t="s">
        <v>7</v>
      </c>
      <c r="E25" s="25">
        <v>20</v>
      </c>
      <c r="F25" s="24">
        <v>40877</v>
      </c>
      <c r="G25" s="24">
        <v>40923</v>
      </c>
      <c r="H25" s="23">
        <v>40942</v>
      </c>
      <c r="I25" s="22">
        <v>40945</v>
      </c>
      <c r="J25" s="22">
        <v>40980</v>
      </c>
      <c r="K25" s="21">
        <v>40987</v>
      </c>
      <c r="L25" s="20">
        <f>K25-H25</f>
        <v>45</v>
      </c>
      <c r="M25" s="19" t="s">
        <v>6</v>
      </c>
      <c r="N25" s="27">
        <v>175169</v>
      </c>
      <c r="O25" s="27">
        <v>0</v>
      </c>
    </row>
    <row r="26" spans="1:17" s="17" customFormat="1" ht="28.8" x14ac:dyDescent="0.3">
      <c r="A26" s="25">
        <v>2</v>
      </c>
      <c r="B26" s="21" t="s">
        <v>5</v>
      </c>
      <c r="C26" s="26" t="s">
        <v>4</v>
      </c>
      <c r="D26" s="19" t="s">
        <v>3</v>
      </c>
      <c r="E26" s="25">
        <v>6</v>
      </c>
      <c r="F26" s="24">
        <v>40765</v>
      </c>
      <c r="G26" s="24">
        <v>40769</v>
      </c>
      <c r="H26" s="23">
        <v>40788</v>
      </c>
      <c r="I26" s="22">
        <v>40850</v>
      </c>
      <c r="J26" s="22">
        <v>40980</v>
      </c>
      <c r="K26" s="21">
        <v>40987</v>
      </c>
      <c r="L26" s="20">
        <f>K26-H26</f>
        <v>199</v>
      </c>
      <c r="M26" s="19" t="s">
        <v>2</v>
      </c>
      <c r="N26" s="18">
        <v>269690.44736842107</v>
      </c>
      <c r="O26" s="27">
        <v>0</v>
      </c>
    </row>
    <row r="27" spans="1:17" s="12" customFormat="1" ht="28.8" x14ac:dyDescent="0.3">
      <c r="A27" s="53"/>
      <c r="B27" s="14"/>
      <c r="C27" s="14"/>
      <c r="D27" s="16" t="s">
        <v>1</v>
      </c>
      <c r="E27" s="14"/>
      <c r="F27" s="14"/>
      <c r="G27" s="14"/>
      <c r="H27" s="14"/>
      <c r="I27" s="14"/>
      <c r="J27" s="14"/>
      <c r="K27" s="16" t="s">
        <v>0</v>
      </c>
      <c r="L27" s="15">
        <f>SUM(L25:L26)/2</f>
        <v>122</v>
      </c>
      <c r="M27" s="14"/>
      <c r="N27" s="13">
        <f>SUM(N25:N26)</f>
        <v>444859.44736842107</v>
      </c>
      <c r="O27" s="27">
        <f>SUM(O25:O26)</f>
        <v>0</v>
      </c>
    </row>
    <row r="28" spans="1:17" x14ac:dyDescent="0.3">
      <c r="A28" s="34"/>
      <c r="B28" s="34"/>
      <c r="C28" s="34"/>
      <c r="D28" s="35"/>
      <c r="E28" s="35"/>
      <c r="F28" s="35"/>
      <c r="G28" s="35"/>
      <c r="H28" s="35"/>
      <c r="I28" s="35"/>
      <c r="J28" s="35"/>
      <c r="K28" s="35"/>
      <c r="L28" s="34"/>
      <c r="M28" s="34"/>
      <c r="N28" s="33"/>
      <c r="O28" s="54"/>
    </row>
    <row r="29" spans="1:17" s="5" customFormat="1" ht="31.2" x14ac:dyDescent="0.3">
      <c r="A29" s="38">
        <v>1</v>
      </c>
      <c r="B29" s="39" t="s">
        <v>86</v>
      </c>
      <c r="C29" s="38" t="s">
        <v>87</v>
      </c>
      <c r="D29" s="40" t="s">
        <v>88</v>
      </c>
      <c r="E29" s="37">
        <v>20</v>
      </c>
      <c r="F29" s="55">
        <v>40921</v>
      </c>
      <c r="G29" s="55">
        <v>40937</v>
      </c>
      <c r="H29" s="55">
        <v>40956</v>
      </c>
      <c r="I29" s="55">
        <v>41002</v>
      </c>
      <c r="J29" s="55">
        <v>41015</v>
      </c>
      <c r="K29" s="55">
        <v>41037</v>
      </c>
      <c r="L29" s="56">
        <f>K29-H29</f>
        <v>81</v>
      </c>
      <c r="M29" s="40" t="s">
        <v>89</v>
      </c>
      <c r="N29" s="41">
        <v>1726309.73</v>
      </c>
      <c r="O29" s="27">
        <v>0</v>
      </c>
    </row>
    <row r="30" spans="1:17" s="5" customFormat="1" ht="46.8" x14ac:dyDescent="0.3">
      <c r="A30" s="38">
        <v>2</v>
      </c>
      <c r="B30" s="39" t="s">
        <v>90</v>
      </c>
      <c r="C30" s="38" t="s">
        <v>91</v>
      </c>
      <c r="D30" s="40" t="s">
        <v>92</v>
      </c>
      <c r="E30" s="37">
        <v>16</v>
      </c>
      <c r="F30" s="55">
        <v>40921</v>
      </c>
      <c r="G30" s="55">
        <v>40937</v>
      </c>
      <c r="H30" s="55">
        <v>40956</v>
      </c>
      <c r="I30" s="55">
        <v>41002</v>
      </c>
      <c r="J30" s="55">
        <v>41015</v>
      </c>
      <c r="K30" s="55">
        <v>41037</v>
      </c>
      <c r="L30" s="56">
        <f t="shared" ref="L30:L32" si="1">K30-H30</f>
        <v>81</v>
      </c>
      <c r="M30" s="40" t="s">
        <v>93</v>
      </c>
      <c r="N30" s="41">
        <v>1596610.4</v>
      </c>
      <c r="O30" s="27">
        <v>0</v>
      </c>
    </row>
    <row r="31" spans="1:17" s="5" customFormat="1" ht="31.2" x14ac:dyDescent="0.3">
      <c r="A31" s="38">
        <v>3</v>
      </c>
      <c r="B31" s="39" t="s">
        <v>94</v>
      </c>
      <c r="C31" s="38" t="s">
        <v>95</v>
      </c>
      <c r="D31" s="40" t="s">
        <v>96</v>
      </c>
      <c r="E31" s="37">
        <v>5</v>
      </c>
      <c r="F31" s="42">
        <v>40857</v>
      </c>
      <c r="G31" s="55">
        <v>40888</v>
      </c>
      <c r="H31" s="55">
        <v>40914</v>
      </c>
      <c r="I31" s="55">
        <v>41002</v>
      </c>
      <c r="J31" s="55">
        <v>41015</v>
      </c>
      <c r="K31" s="55">
        <v>41037</v>
      </c>
      <c r="L31" s="56">
        <f t="shared" si="1"/>
        <v>123</v>
      </c>
      <c r="M31" s="40" t="s">
        <v>97</v>
      </c>
      <c r="N31" s="41">
        <v>393145</v>
      </c>
      <c r="O31" s="27">
        <v>0</v>
      </c>
    </row>
    <row r="32" spans="1:17" s="5" customFormat="1" ht="63" thickBot="1" x14ac:dyDescent="0.35">
      <c r="A32" s="38">
        <v>4</v>
      </c>
      <c r="B32" s="39" t="s">
        <v>98</v>
      </c>
      <c r="C32" s="38" t="s">
        <v>99</v>
      </c>
      <c r="D32" s="40" t="s">
        <v>100</v>
      </c>
      <c r="E32" s="37">
        <v>40</v>
      </c>
      <c r="F32" s="55">
        <v>40891</v>
      </c>
      <c r="G32" s="55">
        <v>40923</v>
      </c>
      <c r="H32" s="55">
        <v>40942</v>
      </c>
      <c r="I32" s="55">
        <v>41002</v>
      </c>
      <c r="J32" s="55">
        <v>41015</v>
      </c>
      <c r="K32" s="55">
        <v>41037</v>
      </c>
      <c r="L32" s="56">
        <f t="shared" si="1"/>
        <v>95</v>
      </c>
      <c r="M32" s="40" t="s">
        <v>101</v>
      </c>
      <c r="N32" s="41">
        <v>1651812.48</v>
      </c>
      <c r="O32" s="27">
        <v>0</v>
      </c>
      <c r="Q32" s="11"/>
    </row>
    <row r="33" spans="1:15" s="12" customFormat="1" ht="28.8" x14ac:dyDescent="0.3">
      <c r="A33" s="53"/>
      <c r="B33" s="14"/>
      <c r="C33" s="14"/>
      <c r="D33" s="16" t="s">
        <v>102</v>
      </c>
      <c r="E33" s="14"/>
      <c r="F33" s="14"/>
      <c r="G33" s="14"/>
      <c r="H33" s="14"/>
      <c r="I33" s="14"/>
      <c r="J33" s="14"/>
      <c r="K33" s="16" t="s">
        <v>0</v>
      </c>
      <c r="L33" s="15">
        <f>SUM(L29:L32)/4</f>
        <v>95</v>
      </c>
      <c r="M33" s="14"/>
      <c r="N33" s="36">
        <f>SUM(N29:N32)</f>
        <v>5367877.6099999994</v>
      </c>
      <c r="O33" s="27">
        <f>SUM(O29:O32)</f>
        <v>0</v>
      </c>
    </row>
    <row r="34" spans="1:15" s="6" customFormat="1" x14ac:dyDescent="0.3">
      <c r="A34" s="34"/>
      <c r="B34" s="34"/>
      <c r="C34" s="34"/>
      <c r="D34" s="35"/>
      <c r="E34" s="35"/>
      <c r="F34" s="35"/>
      <c r="G34" s="35"/>
      <c r="H34" s="35"/>
      <c r="I34" s="35"/>
      <c r="J34" s="35"/>
      <c r="K34" s="35"/>
      <c r="L34" s="34"/>
      <c r="M34" s="34"/>
      <c r="N34" s="33"/>
      <c r="O34" s="54"/>
    </row>
    <row r="35" spans="1:15" s="12" customFormat="1" ht="28.8" x14ac:dyDescent="0.3">
      <c r="A35" s="53"/>
      <c r="B35" s="14"/>
      <c r="C35" s="14"/>
      <c r="D35" s="16" t="s">
        <v>105</v>
      </c>
      <c r="E35" s="14"/>
      <c r="F35" s="14"/>
      <c r="G35" s="14"/>
      <c r="H35" s="14"/>
      <c r="I35" s="14"/>
      <c r="J35" s="14"/>
      <c r="K35" s="16" t="s">
        <v>0</v>
      </c>
      <c r="L35" s="15">
        <f>(L33+L27+L23+L5)/4</f>
        <v>82.515625</v>
      </c>
      <c r="M35" s="14"/>
      <c r="N35" s="36"/>
      <c r="O35" s="27"/>
    </row>
    <row r="36" spans="1:15" s="45" customFormat="1" x14ac:dyDescent="0.3">
      <c r="A36" s="34"/>
      <c r="B36" s="34"/>
      <c r="C36" s="34"/>
      <c r="D36" s="35"/>
      <c r="E36" s="35"/>
      <c r="F36" s="35"/>
      <c r="G36" s="35"/>
      <c r="H36" s="35"/>
      <c r="I36" s="35"/>
      <c r="J36" s="35"/>
      <c r="K36" s="35"/>
      <c r="L36" s="34"/>
      <c r="M36" s="34"/>
      <c r="N36" s="33"/>
      <c r="O36" s="54"/>
    </row>
    <row r="37" spans="1:15" s="8" customFormat="1" ht="18" x14ac:dyDescent="0.35">
      <c r="A37" s="10"/>
      <c r="B37" s="69" t="s">
        <v>106</v>
      </c>
      <c r="C37" s="69"/>
      <c r="D37" s="69"/>
      <c r="E37" s="57"/>
      <c r="J37" s="70" t="s">
        <v>107</v>
      </c>
      <c r="K37" s="70"/>
      <c r="L37" s="70"/>
      <c r="M37" s="70"/>
      <c r="N37" s="9"/>
      <c r="O37" s="44"/>
    </row>
    <row r="38" spans="1:15" s="8" customFormat="1" ht="18" x14ac:dyDescent="0.35">
      <c r="A38" s="10"/>
      <c r="B38" s="58"/>
      <c r="C38" s="58"/>
      <c r="D38" s="58"/>
      <c r="E38" s="57"/>
      <c r="J38" s="60"/>
      <c r="K38" s="60"/>
      <c r="L38" s="60"/>
      <c r="M38" s="60"/>
      <c r="N38" s="9"/>
      <c r="O38" s="44"/>
    </row>
    <row r="39" spans="1:15" s="63" customFormat="1" ht="15" customHeight="1" x14ac:dyDescent="0.35">
      <c r="A39" s="10"/>
      <c r="B39" s="69" t="s">
        <v>108</v>
      </c>
      <c r="C39" s="69"/>
      <c r="D39" s="60"/>
      <c r="E39" s="57"/>
      <c r="J39" s="70" t="s">
        <v>109</v>
      </c>
      <c r="K39" s="70"/>
      <c r="L39" s="70"/>
      <c r="M39" s="62"/>
      <c r="N39" s="64"/>
      <c r="O39" s="65"/>
    </row>
    <row r="40" spans="1:15" s="63" customFormat="1" ht="15" customHeight="1" x14ac:dyDescent="0.35">
      <c r="A40" s="10"/>
      <c r="B40" s="69" t="s">
        <v>110</v>
      </c>
      <c r="C40" s="69"/>
      <c r="D40" s="60"/>
      <c r="E40" s="57"/>
      <c r="J40" s="69" t="s">
        <v>111</v>
      </c>
      <c r="K40" s="69"/>
      <c r="L40" s="69"/>
      <c r="M40" s="62"/>
      <c r="N40" s="64"/>
      <c r="O40" s="65"/>
    </row>
    <row r="41" spans="1:15" s="63" customFormat="1" ht="15" customHeight="1" x14ac:dyDescent="0.35">
      <c r="A41" s="10"/>
      <c r="B41" s="58" t="s">
        <v>112</v>
      </c>
      <c r="C41" s="59"/>
      <c r="D41" s="60"/>
      <c r="E41" s="57"/>
      <c r="J41" s="60" t="s">
        <v>113</v>
      </c>
      <c r="K41" s="59"/>
      <c r="L41" s="61"/>
      <c r="M41" s="62"/>
      <c r="N41" s="64"/>
      <c r="O41" s="65"/>
    </row>
    <row r="42" spans="1:15" x14ac:dyDescent="0.3">
      <c r="B42" s="66"/>
      <c r="C42" s="66"/>
      <c r="D42" s="66"/>
      <c r="E42" s="67"/>
      <c r="F42" s="67"/>
      <c r="G42" s="67"/>
      <c r="H42" s="67"/>
      <c r="I42" s="67"/>
    </row>
  </sheetData>
  <mergeCells count="8">
    <mergeCell ref="B42:I42"/>
    <mergeCell ref="A1:O1"/>
    <mergeCell ref="B37:D37"/>
    <mergeCell ref="J37:M37"/>
    <mergeCell ref="J39:L39"/>
    <mergeCell ref="J40:L40"/>
    <mergeCell ref="B40:C40"/>
    <mergeCell ref="B39:C39"/>
  </mergeCells>
  <pageMargins left="0.31496062992125984" right="0.31496062992125984" top="0.55118110236220474" bottom="0.39370078740157483" header="0.31496062992125984" footer="0.31496062992125984"/>
  <pageSetup paperSize="9" scale="81" fitToHeight="3" orientation="landscape" r:id="rId1"/>
  <rowBreaks count="2" manualBreakCount="2">
    <brk id="19" max="14" man="1"/>
    <brk id="4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11 12 Turnaround time-tenders</vt:lpstr>
      <vt:lpstr>'11 12 Turnaround time-tenders'!Print_Area</vt:lpstr>
      <vt:lpstr>'11 12 Turnaround time-tenders'!Print_Titles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kmakgobela</dc:creator>
  <cp:lastModifiedBy>Nadine Laubscher</cp:lastModifiedBy>
  <cp:lastPrinted>2012-11-27T09:02:53Z</cp:lastPrinted>
  <dcterms:created xsi:type="dcterms:W3CDTF">2012-07-17T12:47:10Z</dcterms:created>
  <dcterms:modified xsi:type="dcterms:W3CDTF">2012-11-27T09:02:56Z</dcterms:modified>
</cp:coreProperties>
</file>